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eagov-my.sharepoint.com/personal/piermario_chiarabaglio_crea_gov_it/Documents/Ecologia/Politecnico TO/LCA/Grafici e tabelle per pubblicazioni/"/>
    </mc:Choice>
  </mc:AlternateContent>
  <xr:revisionPtr revIDLastSave="0" documentId="8_{FBDD099C-5A91-4B02-A6DE-86AAA0205243}" xr6:coauthVersionLast="44" xr6:coauthVersionMax="44" xr10:uidLastSave="{00000000-0000-0000-0000-000000000000}"/>
  <bookViews>
    <workbookView xWindow="19080" yWindow="-120" windowWidth="19440" windowHeight="15000" xr2:uid="{BDE873B2-CA6A-433F-8D3B-0D5065C559BB}"/>
  </bookViews>
  <sheets>
    <sheet name="I-2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5" i="1" l="1"/>
  <c r="H34" i="1"/>
  <c r="M34" i="1"/>
  <c r="M33" i="1"/>
  <c r="L29" i="1"/>
  <c r="H29" i="1"/>
  <c r="M19" i="1" l="1"/>
  <c r="L19" i="1"/>
  <c r="K19" i="1"/>
  <c r="M20" i="1"/>
  <c r="L20" i="1"/>
  <c r="K20" i="1"/>
  <c r="M9" i="1"/>
  <c r="L9" i="1"/>
  <c r="K9" i="1"/>
  <c r="H20" i="1"/>
  <c r="K8" i="1"/>
  <c r="H19" i="1"/>
  <c r="H9" i="1"/>
  <c r="M8" i="1"/>
  <c r="L8" i="1"/>
  <c r="H8" i="1"/>
  <c r="M7" i="1"/>
</calcChain>
</file>

<file path=xl/sharedStrings.xml><?xml version="1.0" encoding="utf-8"?>
<sst xmlns="http://schemas.openxmlformats.org/spreadsheetml/2006/main" count="141" uniqueCount="59">
  <si>
    <t>Poplar stand</t>
  </si>
  <si>
    <t>Phase</t>
  </si>
  <si>
    <t>Ploughing</t>
  </si>
  <si>
    <t>Plantation</t>
  </si>
  <si>
    <t>Irrigation</t>
  </si>
  <si>
    <t>Pest control</t>
  </si>
  <si>
    <t>Disease control</t>
  </si>
  <si>
    <t>Harvesting, pruning, cuttings preparation</t>
  </si>
  <si>
    <t>Soil restoration</t>
  </si>
  <si>
    <t>Operation</t>
  </si>
  <si>
    <t>Tractor</t>
  </si>
  <si>
    <t>plow</t>
  </si>
  <si>
    <t>Tractor 4 WD</t>
  </si>
  <si>
    <t>spreader</t>
  </si>
  <si>
    <t>15-15-15</t>
  </si>
  <si>
    <t>barrel</t>
  </si>
  <si>
    <t>plant machine</t>
  </si>
  <si>
    <t xml:space="preserve">Electric pump </t>
  </si>
  <si>
    <t>harrow</t>
  </si>
  <si>
    <t>atomizer</t>
  </si>
  <si>
    <t>Deltametrina</t>
  </si>
  <si>
    <t>Dodina</t>
  </si>
  <si>
    <t>Fertilizing 2</t>
  </si>
  <si>
    <t>Pruning</t>
  </si>
  <si>
    <t>urea</t>
  </si>
  <si>
    <t>Harvesting, pruning</t>
  </si>
  <si>
    <t>Collection and transport</t>
  </si>
  <si>
    <t>circular saw</t>
  </si>
  <si>
    <t>shredder</t>
  </si>
  <si>
    <t>Irrigation 1</t>
  </si>
  <si>
    <t>rotary harrow</t>
  </si>
  <si>
    <t>auger</t>
  </si>
  <si>
    <t>lifting platform</t>
  </si>
  <si>
    <t>Pest control 1</t>
  </si>
  <si>
    <t>Pest control 2</t>
  </si>
  <si>
    <t>Thiamethoxan</t>
  </si>
  <si>
    <t>Shredding stumps</t>
  </si>
  <si>
    <t>Chainsaw</t>
  </si>
  <si>
    <t>nipper and cart</t>
  </si>
  <si>
    <t>cart</t>
  </si>
  <si>
    <t>Machine</t>
  </si>
  <si>
    <t>Power [kW]</t>
  </si>
  <si>
    <t>Weight [kg]</t>
  </si>
  <si>
    <t>Equipment</t>
  </si>
  <si>
    <t>Time [h]</t>
  </si>
  <si>
    <r>
      <t>Water [m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]</t>
    </r>
  </si>
  <si>
    <t>Stoolbed</t>
  </si>
  <si>
    <t>Nursery</t>
  </si>
  <si>
    <t>Basic fertilization</t>
  </si>
  <si>
    <t>Weed control</t>
  </si>
  <si>
    <t>Disk harrowing</t>
  </si>
  <si>
    <t>Soil preparation</t>
  </si>
  <si>
    <t>Irrigation 2</t>
  </si>
  <si>
    <t>Pendimetalin 
S-Metolachlor</t>
  </si>
  <si>
    <t>Cultivation process</t>
  </si>
  <si>
    <t>n.</t>
  </si>
  <si>
    <t xml:space="preserve">Fuel [kg] </t>
  </si>
  <si>
    <t>Product type</t>
  </si>
  <si>
    <t>Product amount [kg]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</si>
</sst>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textRotation="90"/>
    </xf>
    <xf numFmtId="0" fontId="0" fillId="0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7" xfId="0" applyBorder="1"/>
    <xf numFmtId="0" fontId="0" fillId="2" borderId="7" xfId="0" applyFill="1" applyBorder="1"/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0" borderId="5" xfId="0" applyBorder="1"/>
    <xf numFmtId="0" fontId="0" fillId="0" borderId="12" xfId="0" applyBorder="1"/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textRotation="90"/>
    </xf>
    <xf numFmtId="0" fontId="0" fillId="0" borderId="6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 textRotation="90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2BA8E-786A-4E32-B749-089D70BAABC2}">
  <sheetPr>
    <pageSetUpPr fitToPage="1"/>
  </sheetPr>
  <dimension ref="A1:N43"/>
  <sheetViews>
    <sheetView tabSelected="1" workbookViewId="0">
      <pane xSplit="3" ySplit="1" topLeftCell="D2" activePane="bottomRight" state="frozen"/>
      <selection pane="topRight" activeCell="D1" sqref="D1"/>
      <selection pane="bottomLeft" activeCell="A4" sqref="A4"/>
      <selection pane="bottomRight" activeCell="C5" sqref="C5"/>
    </sheetView>
  </sheetViews>
  <sheetFormatPr defaultRowHeight="15" x14ac:dyDescent="0.25"/>
  <cols>
    <col min="1" max="1" width="11" customWidth="1"/>
    <col min="2" max="2" width="6.28515625" bestFit="1" customWidth="1"/>
    <col min="3" max="3" width="38.140625" bestFit="1" customWidth="1"/>
    <col min="4" max="4" width="3" style="34" bestFit="1" customWidth="1"/>
    <col min="5" max="5" width="13.28515625" bestFit="1" customWidth="1"/>
    <col min="6" max="6" width="9" customWidth="1"/>
    <col min="7" max="7" width="7.140625" bestFit="1" customWidth="1"/>
    <col min="8" max="8" width="9" customWidth="1"/>
    <col min="9" max="9" width="14.5703125" bestFit="1" customWidth="1"/>
    <col min="10" max="10" width="13.85546875" bestFit="1" customWidth="1"/>
    <col min="11" max="11" width="11.85546875" customWidth="1"/>
    <col min="12" max="12" width="5.42578125" bestFit="1" customWidth="1"/>
    <col min="13" max="13" width="7" bestFit="1" customWidth="1"/>
  </cols>
  <sheetData>
    <row r="1" spans="1:14" ht="33" thickBot="1" x14ac:dyDescent="0.3">
      <c r="A1" s="18" t="s">
        <v>54</v>
      </c>
      <c r="B1" s="19" t="s">
        <v>1</v>
      </c>
      <c r="C1" s="19" t="s">
        <v>9</v>
      </c>
      <c r="D1" s="19" t="s">
        <v>55</v>
      </c>
      <c r="E1" s="19" t="s">
        <v>40</v>
      </c>
      <c r="F1" s="19" t="s">
        <v>41</v>
      </c>
      <c r="G1" s="19" t="s">
        <v>42</v>
      </c>
      <c r="H1" s="19" t="s">
        <v>56</v>
      </c>
      <c r="I1" s="19" t="s">
        <v>43</v>
      </c>
      <c r="J1" s="19" t="s">
        <v>57</v>
      </c>
      <c r="K1" s="19" t="s">
        <v>58</v>
      </c>
      <c r="L1" s="19" t="s">
        <v>44</v>
      </c>
      <c r="M1" s="20" t="s">
        <v>45</v>
      </c>
      <c r="N1" s="2"/>
    </row>
    <row r="2" spans="1:14" ht="15" customHeight="1" x14ac:dyDescent="0.25">
      <c r="A2" s="28" t="s">
        <v>46</v>
      </c>
      <c r="B2" s="26">
        <v>1</v>
      </c>
      <c r="C2" s="9" t="s">
        <v>2</v>
      </c>
      <c r="D2" s="29">
        <v>1</v>
      </c>
      <c r="E2" s="9" t="s">
        <v>12</v>
      </c>
      <c r="F2" s="9">
        <v>96</v>
      </c>
      <c r="G2" s="9">
        <v>6000</v>
      </c>
      <c r="H2" s="9">
        <v>21</v>
      </c>
      <c r="I2" s="9" t="s">
        <v>11</v>
      </c>
      <c r="J2" s="9"/>
      <c r="K2" s="9"/>
      <c r="L2" s="9">
        <v>2.5</v>
      </c>
      <c r="M2" s="17"/>
    </row>
    <row r="3" spans="1:14" x14ac:dyDescent="0.25">
      <c r="A3" s="24"/>
      <c r="B3" s="21"/>
      <c r="C3" s="5" t="s">
        <v>48</v>
      </c>
      <c r="D3" s="30">
        <v>1</v>
      </c>
      <c r="E3" s="5" t="s">
        <v>10</v>
      </c>
      <c r="F3" s="5">
        <v>70</v>
      </c>
      <c r="G3" s="5">
        <v>5000</v>
      </c>
      <c r="H3" s="5">
        <v>9.1999999999999993</v>
      </c>
      <c r="I3" s="5" t="s">
        <v>13</v>
      </c>
      <c r="J3" s="5" t="s">
        <v>14</v>
      </c>
      <c r="K3" s="5">
        <v>500</v>
      </c>
      <c r="L3" s="5">
        <v>1.5</v>
      </c>
      <c r="M3" s="10"/>
    </row>
    <row r="4" spans="1:14" ht="30" x14ac:dyDescent="0.25">
      <c r="A4" s="24"/>
      <c r="B4" s="21"/>
      <c r="C4" s="5" t="s">
        <v>49</v>
      </c>
      <c r="D4" s="30">
        <v>1</v>
      </c>
      <c r="E4" s="5" t="s">
        <v>10</v>
      </c>
      <c r="F4" s="5">
        <v>70</v>
      </c>
      <c r="G4" s="5">
        <v>5000</v>
      </c>
      <c r="H4" s="5">
        <v>6.1</v>
      </c>
      <c r="I4" s="5" t="s">
        <v>15</v>
      </c>
      <c r="J4" s="6" t="s">
        <v>53</v>
      </c>
      <c r="K4" s="5">
        <v>2.2799999999999998</v>
      </c>
      <c r="L4" s="5">
        <v>1</v>
      </c>
      <c r="M4" s="10">
        <v>0.5</v>
      </c>
    </row>
    <row r="5" spans="1:14" x14ac:dyDescent="0.25">
      <c r="A5" s="24"/>
      <c r="B5" s="21"/>
      <c r="C5" s="5" t="s">
        <v>3</v>
      </c>
      <c r="D5" s="30">
        <v>1</v>
      </c>
      <c r="E5" s="5" t="s">
        <v>10</v>
      </c>
      <c r="F5" s="5">
        <v>70</v>
      </c>
      <c r="G5" s="5">
        <v>5000</v>
      </c>
      <c r="H5" s="5">
        <v>184.3</v>
      </c>
      <c r="I5" s="5" t="s">
        <v>16</v>
      </c>
      <c r="J5" s="5"/>
      <c r="K5" s="5"/>
      <c r="L5" s="5">
        <v>30</v>
      </c>
      <c r="M5" s="10"/>
    </row>
    <row r="6" spans="1:14" x14ac:dyDescent="0.25">
      <c r="A6" s="24"/>
      <c r="B6" s="21">
        <v>2</v>
      </c>
      <c r="C6" s="5" t="s">
        <v>50</v>
      </c>
      <c r="D6" s="30">
        <v>5</v>
      </c>
      <c r="E6" s="5" t="s">
        <v>10</v>
      </c>
      <c r="F6" s="5">
        <v>30</v>
      </c>
      <c r="G6" s="5">
        <v>4000</v>
      </c>
      <c r="H6" s="5">
        <v>33.799999999999997</v>
      </c>
      <c r="I6" s="5" t="s">
        <v>18</v>
      </c>
      <c r="J6" s="5"/>
      <c r="K6" s="5"/>
      <c r="L6" s="5">
        <v>7.5</v>
      </c>
      <c r="M6" s="10"/>
    </row>
    <row r="7" spans="1:14" x14ac:dyDescent="0.25">
      <c r="A7" s="24"/>
      <c r="B7" s="21"/>
      <c r="C7" s="5" t="s">
        <v>4</v>
      </c>
      <c r="D7" s="30">
        <v>8</v>
      </c>
      <c r="E7" s="5" t="s">
        <v>17</v>
      </c>
      <c r="F7" s="5">
        <v>14.7</v>
      </c>
      <c r="G7" s="5"/>
      <c r="H7" s="5"/>
      <c r="I7" s="5"/>
      <c r="J7" s="5"/>
      <c r="K7" s="5"/>
      <c r="L7" s="5">
        <v>120</v>
      </c>
      <c r="M7" s="10">
        <f>2400000/1000</f>
        <v>2400</v>
      </c>
    </row>
    <row r="8" spans="1:14" x14ac:dyDescent="0.25">
      <c r="A8" s="24"/>
      <c r="B8" s="21"/>
      <c r="C8" s="5" t="s">
        <v>5</v>
      </c>
      <c r="D8" s="30">
        <v>7</v>
      </c>
      <c r="E8" s="5" t="s">
        <v>10</v>
      </c>
      <c r="F8" s="5">
        <v>30</v>
      </c>
      <c r="G8" s="5">
        <v>4000</v>
      </c>
      <c r="H8" s="5">
        <f>1.3*7</f>
        <v>9.1</v>
      </c>
      <c r="I8" s="5" t="s">
        <v>19</v>
      </c>
      <c r="J8" s="5" t="s">
        <v>20</v>
      </c>
      <c r="K8" s="5">
        <f>0.8*7</f>
        <v>5.6000000000000005</v>
      </c>
      <c r="L8" s="5">
        <f>0.5*7</f>
        <v>3.5</v>
      </c>
      <c r="M8" s="10">
        <f>0.8*7</f>
        <v>5.6000000000000005</v>
      </c>
    </row>
    <row r="9" spans="1:14" x14ac:dyDescent="0.25">
      <c r="A9" s="24"/>
      <c r="B9" s="21"/>
      <c r="C9" s="7" t="s">
        <v>6</v>
      </c>
      <c r="D9" s="31">
        <v>5</v>
      </c>
      <c r="E9" s="7" t="s">
        <v>10</v>
      </c>
      <c r="F9" s="7">
        <v>30</v>
      </c>
      <c r="G9" s="7">
        <v>4000</v>
      </c>
      <c r="H9" s="7">
        <f>1.3*5</f>
        <v>6.5</v>
      </c>
      <c r="I9" s="7"/>
      <c r="J9" s="7" t="s">
        <v>21</v>
      </c>
      <c r="K9" s="7">
        <f>6*D9</f>
        <v>30</v>
      </c>
      <c r="L9" s="7">
        <f>0.5*D9</f>
        <v>2.5</v>
      </c>
      <c r="M9" s="11">
        <f>0.8*D9</f>
        <v>4</v>
      </c>
    </row>
    <row r="10" spans="1:14" x14ac:dyDescent="0.25">
      <c r="A10" s="24"/>
      <c r="B10" s="8">
        <v>3</v>
      </c>
      <c r="C10" s="5" t="s">
        <v>7</v>
      </c>
      <c r="D10" s="30">
        <v>1</v>
      </c>
      <c r="E10" s="5" t="s">
        <v>10</v>
      </c>
      <c r="F10" s="5">
        <v>30</v>
      </c>
      <c r="G10" s="5">
        <v>4000</v>
      </c>
      <c r="H10" s="5">
        <v>3.9</v>
      </c>
      <c r="I10" s="5" t="s">
        <v>39</v>
      </c>
      <c r="J10" s="5"/>
      <c r="K10" s="5"/>
      <c r="L10" s="5">
        <v>1.5</v>
      </c>
      <c r="M10" s="10"/>
    </row>
    <row r="11" spans="1:14" ht="15.75" thickBot="1" x14ac:dyDescent="0.3">
      <c r="A11" s="25"/>
      <c r="B11" s="12">
        <v>4</v>
      </c>
      <c r="C11" s="13" t="s">
        <v>8</v>
      </c>
      <c r="D11" s="32">
        <v>1</v>
      </c>
      <c r="E11" s="13" t="s">
        <v>10</v>
      </c>
      <c r="F11" s="13">
        <v>183</v>
      </c>
      <c r="G11" s="13">
        <v>7000</v>
      </c>
      <c r="H11" s="13">
        <v>129</v>
      </c>
      <c r="I11" s="13" t="s">
        <v>28</v>
      </c>
      <c r="J11" s="13"/>
      <c r="K11" s="13"/>
      <c r="L11" s="13">
        <v>8</v>
      </c>
      <c r="M11" s="14"/>
    </row>
    <row r="12" spans="1:14" x14ac:dyDescent="0.25">
      <c r="A12" s="23" t="s">
        <v>47</v>
      </c>
      <c r="B12" s="27">
        <v>1</v>
      </c>
      <c r="C12" s="15" t="s">
        <v>2</v>
      </c>
      <c r="D12" s="33">
        <v>1</v>
      </c>
      <c r="E12" s="15" t="s">
        <v>12</v>
      </c>
      <c r="F12" s="15">
        <v>96</v>
      </c>
      <c r="G12" s="15">
        <v>6000</v>
      </c>
      <c r="H12" s="15">
        <v>21</v>
      </c>
      <c r="I12" s="15" t="s">
        <v>11</v>
      </c>
      <c r="J12" s="15"/>
      <c r="K12" s="15"/>
      <c r="L12" s="15">
        <v>2.5</v>
      </c>
      <c r="M12" s="16"/>
    </row>
    <row r="13" spans="1:14" x14ac:dyDescent="0.25">
      <c r="A13" s="24"/>
      <c r="B13" s="21"/>
      <c r="C13" s="5" t="s">
        <v>48</v>
      </c>
      <c r="D13" s="30">
        <v>1</v>
      </c>
      <c r="E13" s="5" t="s">
        <v>10</v>
      </c>
      <c r="F13" s="5">
        <v>70</v>
      </c>
      <c r="G13" s="5">
        <v>5000</v>
      </c>
      <c r="H13" s="5">
        <v>9.1999999999999993</v>
      </c>
      <c r="I13" s="5" t="s">
        <v>13</v>
      </c>
      <c r="J13" s="5" t="s">
        <v>14</v>
      </c>
      <c r="K13" s="5">
        <v>500</v>
      </c>
      <c r="L13" s="5">
        <v>1.5</v>
      </c>
      <c r="M13" s="10"/>
    </row>
    <row r="14" spans="1:14" ht="30" x14ac:dyDescent="0.25">
      <c r="A14" s="24"/>
      <c r="B14" s="21"/>
      <c r="C14" s="5" t="s">
        <v>49</v>
      </c>
      <c r="D14" s="30">
        <v>1</v>
      </c>
      <c r="E14" s="5" t="s">
        <v>10</v>
      </c>
      <c r="F14" s="5">
        <v>70</v>
      </c>
      <c r="G14" s="5">
        <v>5000</v>
      </c>
      <c r="H14" s="5">
        <v>6.1</v>
      </c>
      <c r="I14" s="5" t="s">
        <v>15</v>
      </c>
      <c r="J14" s="6" t="s">
        <v>53</v>
      </c>
      <c r="K14" s="5">
        <v>2.2799999999999998</v>
      </c>
      <c r="L14" s="5">
        <v>1</v>
      </c>
      <c r="M14" s="10">
        <v>0.5</v>
      </c>
    </row>
    <row r="15" spans="1:14" x14ac:dyDescent="0.25">
      <c r="A15" s="24"/>
      <c r="B15" s="21"/>
      <c r="C15" s="5" t="s">
        <v>3</v>
      </c>
      <c r="D15" s="30">
        <v>1</v>
      </c>
      <c r="E15" s="5" t="s">
        <v>10</v>
      </c>
      <c r="F15" s="5">
        <v>70</v>
      </c>
      <c r="G15" s="5">
        <v>5000</v>
      </c>
      <c r="H15" s="5">
        <v>73.7</v>
      </c>
      <c r="I15" s="5" t="s">
        <v>16</v>
      </c>
      <c r="J15" s="5"/>
      <c r="K15" s="5"/>
      <c r="L15" s="5">
        <v>12</v>
      </c>
      <c r="M15" s="10"/>
    </row>
    <row r="16" spans="1:14" x14ac:dyDescent="0.25">
      <c r="A16" s="24"/>
      <c r="B16" s="21">
        <v>2</v>
      </c>
      <c r="C16" s="5" t="s">
        <v>50</v>
      </c>
      <c r="D16" s="30">
        <v>10</v>
      </c>
      <c r="E16" s="5" t="s">
        <v>10</v>
      </c>
      <c r="F16" s="5">
        <v>30</v>
      </c>
      <c r="G16" s="5">
        <v>4000</v>
      </c>
      <c r="H16" s="5">
        <v>82.8</v>
      </c>
      <c r="I16" s="5" t="s">
        <v>18</v>
      </c>
      <c r="J16" s="5"/>
      <c r="K16" s="5"/>
      <c r="L16" s="5">
        <v>20</v>
      </c>
      <c r="M16" s="10"/>
    </row>
    <row r="17" spans="1:13" x14ac:dyDescent="0.25">
      <c r="A17" s="24"/>
      <c r="B17" s="21"/>
      <c r="C17" s="5" t="s">
        <v>22</v>
      </c>
      <c r="D17" s="30">
        <v>1</v>
      </c>
      <c r="E17" s="5" t="s">
        <v>10</v>
      </c>
      <c r="F17" s="5">
        <v>70</v>
      </c>
      <c r="G17" s="5">
        <v>5000</v>
      </c>
      <c r="H17" s="5">
        <v>9.1999999999999993</v>
      </c>
      <c r="I17" s="5" t="s">
        <v>13</v>
      </c>
      <c r="J17" s="5" t="s">
        <v>24</v>
      </c>
      <c r="K17" s="5">
        <v>70</v>
      </c>
      <c r="L17" s="5">
        <v>1.5</v>
      </c>
      <c r="M17" s="10"/>
    </row>
    <row r="18" spans="1:13" x14ac:dyDescent="0.25">
      <c r="A18" s="24"/>
      <c r="B18" s="21"/>
      <c r="C18" s="5" t="s">
        <v>4</v>
      </c>
      <c r="D18" s="30">
        <v>16</v>
      </c>
      <c r="E18" s="5" t="s">
        <v>17</v>
      </c>
      <c r="F18" s="5">
        <v>14.7</v>
      </c>
      <c r="G18" s="5"/>
      <c r="H18" s="5"/>
      <c r="I18" s="5"/>
      <c r="J18" s="5"/>
      <c r="K18" s="5"/>
      <c r="L18" s="5">
        <v>240</v>
      </c>
      <c r="M18" s="10">
        <v>4400</v>
      </c>
    </row>
    <row r="19" spans="1:13" x14ac:dyDescent="0.25">
      <c r="A19" s="24"/>
      <c r="B19" s="21"/>
      <c r="C19" s="5" t="s">
        <v>5</v>
      </c>
      <c r="D19" s="30">
        <v>13</v>
      </c>
      <c r="E19" s="5" t="s">
        <v>10</v>
      </c>
      <c r="F19" s="5">
        <v>30</v>
      </c>
      <c r="G19" s="5">
        <v>4000</v>
      </c>
      <c r="H19" s="5">
        <f>1.3*13</f>
        <v>16.900000000000002</v>
      </c>
      <c r="I19" s="5" t="s">
        <v>19</v>
      </c>
      <c r="J19" s="5" t="s">
        <v>20</v>
      </c>
      <c r="K19" s="5">
        <f>0.8*D19</f>
        <v>10.4</v>
      </c>
      <c r="L19" s="5">
        <f>0.5*D19</f>
        <v>6.5</v>
      </c>
      <c r="M19" s="10">
        <f>0.8*D19</f>
        <v>10.4</v>
      </c>
    </row>
    <row r="20" spans="1:13" x14ac:dyDescent="0.25">
      <c r="A20" s="24"/>
      <c r="B20" s="21"/>
      <c r="C20" s="7" t="s">
        <v>6</v>
      </c>
      <c r="D20" s="31">
        <v>12</v>
      </c>
      <c r="E20" s="7" t="s">
        <v>10</v>
      </c>
      <c r="F20" s="7">
        <v>30</v>
      </c>
      <c r="G20" s="7">
        <v>4000</v>
      </c>
      <c r="H20" s="7">
        <f>1.3*5</f>
        <v>6.5</v>
      </c>
      <c r="I20" s="7"/>
      <c r="J20" s="7" t="s">
        <v>21</v>
      </c>
      <c r="K20" s="7">
        <f>6*D20</f>
        <v>72</v>
      </c>
      <c r="L20" s="7">
        <f>0.5*D20</f>
        <v>6</v>
      </c>
      <c r="M20" s="11">
        <f>0.8*D20</f>
        <v>9.6000000000000014</v>
      </c>
    </row>
    <row r="21" spans="1:13" x14ac:dyDescent="0.25">
      <c r="A21" s="24"/>
      <c r="B21" s="21">
        <v>3</v>
      </c>
      <c r="C21" s="5" t="s">
        <v>25</v>
      </c>
      <c r="D21" s="30">
        <v>1</v>
      </c>
      <c r="E21" s="5" t="s">
        <v>10</v>
      </c>
      <c r="F21" s="5">
        <v>55</v>
      </c>
      <c r="G21" s="5">
        <v>5000</v>
      </c>
      <c r="H21" s="5">
        <v>9.6999999999999993</v>
      </c>
      <c r="I21" s="5" t="s">
        <v>27</v>
      </c>
      <c r="J21" s="5"/>
      <c r="K21" s="5"/>
      <c r="L21" s="5">
        <v>2</v>
      </c>
      <c r="M21" s="10"/>
    </row>
    <row r="22" spans="1:13" x14ac:dyDescent="0.25">
      <c r="A22" s="24"/>
      <c r="B22" s="21"/>
      <c r="C22" s="5" t="s">
        <v>26</v>
      </c>
      <c r="D22" s="30">
        <v>1</v>
      </c>
      <c r="E22" s="5" t="s">
        <v>10</v>
      </c>
      <c r="F22" s="5">
        <v>55</v>
      </c>
      <c r="G22" s="5">
        <v>5000</v>
      </c>
      <c r="H22" s="5">
        <v>4.9000000000000004</v>
      </c>
      <c r="I22" s="5" t="s">
        <v>39</v>
      </c>
      <c r="J22" s="5"/>
      <c r="K22" s="5"/>
      <c r="L22" s="5">
        <v>1</v>
      </c>
      <c r="M22" s="10"/>
    </row>
    <row r="23" spans="1:13" ht="15.75" thickBot="1" x14ac:dyDescent="0.3">
      <c r="A23" s="25"/>
      <c r="B23" s="12">
        <v>4</v>
      </c>
      <c r="C23" s="13" t="s">
        <v>8</v>
      </c>
      <c r="D23" s="32">
        <v>1</v>
      </c>
      <c r="E23" s="13" t="s">
        <v>10</v>
      </c>
      <c r="F23" s="13">
        <v>183</v>
      </c>
      <c r="G23" s="13">
        <v>7000</v>
      </c>
      <c r="H23" s="13">
        <v>129</v>
      </c>
      <c r="I23" s="13" t="s">
        <v>28</v>
      </c>
      <c r="J23" s="13"/>
      <c r="K23" s="13"/>
      <c r="L23" s="13">
        <v>8</v>
      </c>
      <c r="M23" s="14"/>
    </row>
    <row r="24" spans="1:13" ht="15" customHeight="1" x14ac:dyDescent="0.25">
      <c r="A24" s="23" t="s">
        <v>0</v>
      </c>
      <c r="B24" s="27">
        <v>1</v>
      </c>
      <c r="C24" s="15" t="s">
        <v>2</v>
      </c>
      <c r="D24" s="33">
        <v>1</v>
      </c>
      <c r="E24" s="15" t="s">
        <v>12</v>
      </c>
      <c r="F24" s="15">
        <v>110</v>
      </c>
      <c r="G24" s="15">
        <v>6000</v>
      </c>
      <c r="H24" s="15">
        <v>24.3</v>
      </c>
      <c r="I24" s="15" t="s">
        <v>11</v>
      </c>
      <c r="J24" s="15"/>
      <c r="K24" s="15"/>
      <c r="L24" s="15">
        <v>2.5</v>
      </c>
      <c r="M24" s="16"/>
    </row>
    <row r="25" spans="1:13" x14ac:dyDescent="0.25">
      <c r="A25" s="24"/>
      <c r="B25" s="21"/>
      <c r="C25" s="5" t="s">
        <v>48</v>
      </c>
      <c r="D25" s="30">
        <v>1</v>
      </c>
      <c r="E25" s="5" t="s">
        <v>10</v>
      </c>
      <c r="F25" s="5">
        <v>70</v>
      </c>
      <c r="G25" s="5">
        <v>5000</v>
      </c>
      <c r="H25" s="5">
        <v>3.1</v>
      </c>
      <c r="I25" s="5" t="s">
        <v>13</v>
      </c>
      <c r="J25" s="5" t="s">
        <v>14</v>
      </c>
      <c r="K25" s="5">
        <v>500</v>
      </c>
      <c r="L25" s="5">
        <v>0.5</v>
      </c>
      <c r="M25" s="10"/>
    </row>
    <row r="26" spans="1:13" x14ac:dyDescent="0.25">
      <c r="A26" s="24"/>
      <c r="B26" s="21"/>
      <c r="C26" s="5" t="s">
        <v>50</v>
      </c>
      <c r="D26" s="30">
        <v>1</v>
      </c>
      <c r="E26" s="5" t="s">
        <v>10</v>
      </c>
      <c r="F26" s="5">
        <v>110</v>
      </c>
      <c r="G26" s="5">
        <v>6000</v>
      </c>
      <c r="H26" s="5">
        <v>14.6</v>
      </c>
      <c r="I26" s="5" t="s">
        <v>18</v>
      </c>
      <c r="J26" s="5"/>
      <c r="K26" s="5"/>
      <c r="L26" s="5">
        <v>1.5</v>
      </c>
      <c r="M26" s="10"/>
    </row>
    <row r="27" spans="1:13" x14ac:dyDescent="0.25">
      <c r="A27" s="24"/>
      <c r="B27" s="21"/>
      <c r="C27" s="5" t="s">
        <v>51</v>
      </c>
      <c r="D27" s="30">
        <v>1</v>
      </c>
      <c r="E27" s="5" t="s">
        <v>10</v>
      </c>
      <c r="F27" s="5">
        <v>110</v>
      </c>
      <c r="G27" s="5">
        <v>6000</v>
      </c>
      <c r="H27" s="5">
        <v>14.6</v>
      </c>
      <c r="I27" s="5" t="s">
        <v>30</v>
      </c>
      <c r="J27" s="5"/>
      <c r="K27" s="5"/>
      <c r="L27" s="5">
        <v>1.5</v>
      </c>
      <c r="M27" s="10"/>
    </row>
    <row r="28" spans="1:13" x14ac:dyDescent="0.25">
      <c r="A28" s="24"/>
      <c r="B28" s="21"/>
      <c r="C28" s="5" t="s">
        <v>3</v>
      </c>
      <c r="D28" s="30">
        <v>1</v>
      </c>
      <c r="E28" s="5" t="s">
        <v>10</v>
      </c>
      <c r="F28" s="5">
        <v>70</v>
      </c>
      <c r="G28" s="5">
        <v>5000</v>
      </c>
      <c r="H28" s="5">
        <v>15.4</v>
      </c>
      <c r="I28" s="5" t="s">
        <v>31</v>
      </c>
      <c r="J28" s="5"/>
      <c r="K28" s="5"/>
      <c r="L28" s="5">
        <v>2.5</v>
      </c>
      <c r="M28" s="10"/>
    </row>
    <row r="29" spans="1:13" x14ac:dyDescent="0.25">
      <c r="A29" s="24"/>
      <c r="B29" s="21">
        <v>2</v>
      </c>
      <c r="C29" s="5" t="s">
        <v>50</v>
      </c>
      <c r="D29" s="30">
        <v>20</v>
      </c>
      <c r="E29" s="5" t="s">
        <v>10</v>
      </c>
      <c r="F29" s="5">
        <v>70</v>
      </c>
      <c r="G29" s="5">
        <v>5000</v>
      </c>
      <c r="H29" s="5">
        <f>14.6*D29</f>
        <v>292</v>
      </c>
      <c r="I29" s="5" t="s">
        <v>18</v>
      </c>
      <c r="J29" s="5"/>
      <c r="K29" s="5"/>
      <c r="L29" s="5">
        <f>1.5*D29</f>
        <v>30</v>
      </c>
      <c r="M29" s="10"/>
    </row>
    <row r="30" spans="1:13" x14ac:dyDescent="0.25">
      <c r="A30" s="24"/>
      <c r="B30" s="21"/>
      <c r="C30" s="5" t="s">
        <v>22</v>
      </c>
      <c r="D30" s="30">
        <v>3</v>
      </c>
      <c r="E30" s="5" t="s">
        <v>10</v>
      </c>
      <c r="F30" s="5">
        <v>70</v>
      </c>
      <c r="G30" s="5">
        <v>5000</v>
      </c>
      <c r="H30" s="5">
        <v>21.5</v>
      </c>
      <c r="I30" s="5" t="s">
        <v>13</v>
      </c>
      <c r="J30" s="5" t="s">
        <v>24</v>
      </c>
      <c r="K30" s="5">
        <v>270</v>
      </c>
      <c r="L30" s="5">
        <v>3.5</v>
      </c>
      <c r="M30" s="10"/>
    </row>
    <row r="31" spans="1:13" x14ac:dyDescent="0.25">
      <c r="A31" s="24"/>
      <c r="B31" s="21"/>
      <c r="C31" s="5" t="s">
        <v>23</v>
      </c>
      <c r="D31" s="30">
        <v>5</v>
      </c>
      <c r="E31" s="5" t="s">
        <v>10</v>
      </c>
      <c r="F31" s="5">
        <v>70</v>
      </c>
      <c r="G31" s="5">
        <v>5000</v>
      </c>
      <c r="H31" s="5">
        <v>121</v>
      </c>
      <c r="I31" s="5" t="s">
        <v>32</v>
      </c>
      <c r="J31" s="5"/>
      <c r="K31" s="5"/>
      <c r="L31" s="5">
        <v>19.7</v>
      </c>
      <c r="M31" s="10"/>
    </row>
    <row r="32" spans="1:13" x14ac:dyDescent="0.25">
      <c r="A32" s="24"/>
      <c r="B32" s="21"/>
      <c r="C32" s="5" t="s">
        <v>29</v>
      </c>
      <c r="D32" s="30">
        <v>4</v>
      </c>
      <c r="E32" s="5" t="s">
        <v>10</v>
      </c>
      <c r="F32" s="5">
        <v>70</v>
      </c>
      <c r="G32" s="5">
        <v>5000</v>
      </c>
      <c r="H32" s="5">
        <v>33.6</v>
      </c>
      <c r="I32" s="5" t="s">
        <v>15</v>
      </c>
      <c r="J32" s="5"/>
      <c r="K32" s="5"/>
      <c r="L32" s="5">
        <v>4</v>
      </c>
      <c r="M32" s="10">
        <v>100</v>
      </c>
    </row>
    <row r="33" spans="1:13" x14ac:dyDescent="0.25">
      <c r="A33" s="24"/>
      <c r="B33" s="21"/>
      <c r="C33" s="5" t="s">
        <v>52</v>
      </c>
      <c r="D33" s="30">
        <v>16</v>
      </c>
      <c r="E33" s="5" t="s">
        <v>17</v>
      </c>
      <c r="F33" s="5">
        <v>14.7</v>
      </c>
      <c r="G33" s="5"/>
      <c r="H33" s="5"/>
      <c r="I33" s="5"/>
      <c r="J33" s="5"/>
      <c r="K33" s="5"/>
      <c r="L33" s="5">
        <v>396</v>
      </c>
      <c r="M33" s="10">
        <f>162000000/1000</f>
        <v>162000</v>
      </c>
    </row>
    <row r="34" spans="1:13" x14ac:dyDescent="0.25">
      <c r="A34" s="24"/>
      <c r="B34" s="21"/>
      <c r="C34" s="5" t="s">
        <v>33</v>
      </c>
      <c r="D34" s="30">
        <v>7</v>
      </c>
      <c r="E34" s="5" t="s">
        <v>10</v>
      </c>
      <c r="F34" s="5">
        <v>30</v>
      </c>
      <c r="G34" s="5">
        <v>4000</v>
      </c>
      <c r="H34" s="5">
        <f>4.2*7</f>
        <v>29.400000000000002</v>
      </c>
      <c r="I34" s="5" t="s">
        <v>19</v>
      </c>
      <c r="J34" s="5" t="s">
        <v>20</v>
      </c>
      <c r="K34" s="5">
        <v>2.8</v>
      </c>
      <c r="L34" s="5">
        <v>3.5</v>
      </c>
      <c r="M34" s="10">
        <f>3800/1000</f>
        <v>3.8</v>
      </c>
    </row>
    <row r="35" spans="1:13" x14ac:dyDescent="0.25">
      <c r="A35" s="24"/>
      <c r="B35" s="21"/>
      <c r="C35" s="7" t="s">
        <v>34</v>
      </c>
      <c r="D35" s="31">
        <v>2</v>
      </c>
      <c r="E35" s="7" t="s">
        <v>10</v>
      </c>
      <c r="F35" s="7">
        <v>30</v>
      </c>
      <c r="G35" s="7">
        <v>4000</v>
      </c>
      <c r="H35" s="7">
        <f>4.2*2</f>
        <v>8.4</v>
      </c>
      <c r="I35" s="7" t="s">
        <v>19</v>
      </c>
      <c r="J35" s="7" t="s">
        <v>35</v>
      </c>
      <c r="K35" s="7">
        <v>0.4</v>
      </c>
      <c r="L35" s="7">
        <v>1</v>
      </c>
      <c r="M35" s="11">
        <v>3</v>
      </c>
    </row>
    <row r="36" spans="1:13" x14ac:dyDescent="0.25">
      <c r="A36" s="24"/>
      <c r="B36" s="21"/>
      <c r="C36" s="7" t="s">
        <v>6</v>
      </c>
      <c r="D36" s="31">
        <v>9</v>
      </c>
      <c r="E36" s="7" t="s">
        <v>10</v>
      </c>
      <c r="F36" s="7">
        <v>30</v>
      </c>
      <c r="G36" s="7">
        <v>4000</v>
      </c>
      <c r="H36" s="7">
        <v>37.799999999999997</v>
      </c>
      <c r="I36" s="7" t="s">
        <v>19</v>
      </c>
      <c r="J36" s="7" t="s">
        <v>21</v>
      </c>
      <c r="K36" s="7">
        <v>5.98</v>
      </c>
      <c r="L36" s="7">
        <v>4.5</v>
      </c>
      <c r="M36" s="11">
        <v>6.6</v>
      </c>
    </row>
    <row r="37" spans="1:13" x14ac:dyDescent="0.25">
      <c r="A37" s="24"/>
      <c r="B37" s="21">
        <v>3</v>
      </c>
      <c r="C37" s="5" t="s">
        <v>25</v>
      </c>
      <c r="D37" s="30">
        <v>1</v>
      </c>
      <c r="E37" s="5" t="s">
        <v>37</v>
      </c>
      <c r="F37" s="5">
        <v>4</v>
      </c>
      <c r="G37" s="5">
        <v>7.4</v>
      </c>
      <c r="H37" s="5">
        <v>25.7</v>
      </c>
      <c r="I37" s="5"/>
      <c r="J37" s="5"/>
      <c r="K37" s="5"/>
      <c r="L37" s="5">
        <v>70</v>
      </c>
      <c r="M37" s="10"/>
    </row>
    <row r="38" spans="1:13" x14ac:dyDescent="0.25">
      <c r="A38" s="24"/>
      <c r="B38" s="21"/>
      <c r="C38" s="5" t="s">
        <v>26</v>
      </c>
      <c r="D38" s="30"/>
      <c r="E38" s="5" t="s">
        <v>10</v>
      </c>
      <c r="F38" s="5">
        <v>70</v>
      </c>
      <c r="G38" s="5">
        <v>5000</v>
      </c>
      <c r="H38" s="5">
        <v>150</v>
      </c>
      <c r="I38" s="5" t="s">
        <v>38</v>
      </c>
      <c r="J38" s="5"/>
      <c r="K38" s="5"/>
      <c r="L38" s="5">
        <v>24.4</v>
      </c>
      <c r="M38" s="10"/>
    </row>
    <row r="39" spans="1:13" x14ac:dyDescent="0.25">
      <c r="A39" s="24"/>
      <c r="B39" s="21">
        <v>4</v>
      </c>
      <c r="C39" s="5" t="s">
        <v>36</v>
      </c>
      <c r="D39" s="30"/>
      <c r="E39" s="5" t="s">
        <v>10</v>
      </c>
      <c r="F39" s="5">
        <v>183</v>
      </c>
      <c r="G39" s="5">
        <v>7000</v>
      </c>
      <c r="H39" s="5">
        <v>66.3</v>
      </c>
      <c r="I39" s="5" t="s">
        <v>31</v>
      </c>
      <c r="J39" s="5"/>
      <c r="K39" s="5"/>
      <c r="L39" s="5">
        <v>4.0999999999999996</v>
      </c>
      <c r="M39" s="10"/>
    </row>
    <row r="40" spans="1:13" ht="15.75" thickBot="1" x14ac:dyDescent="0.3">
      <c r="A40" s="25"/>
      <c r="B40" s="22"/>
      <c r="C40" s="13" t="s">
        <v>8</v>
      </c>
      <c r="D40" s="32"/>
      <c r="E40" s="13" t="s">
        <v>10</v>
      </c>
      <c r="F40" s="13">
        <v>183</v>
      </c>
      <c r="G40" s="13">
        <v>7000</v>
      </c>
      <c r="H40" s="13">
        <v>129</v>
      </c>
      <c r="I40" s="13" t="s">
        <v>28</v>
      </c>
      <c r="J40" s="13"/>
      <c r="K40" s="13"/>
      <c r="L40" s="13">
        <v>8</v>
      </c>
      <c r="M40" s="14"/>
    </row>
    <row r="41" spans="1:13" x14ac:dyDescent="0.25">
      <c r="A41" s="3"/>
      <c r="B41" s="1"/>
      <c r="E41" s="4"/>
    </row>
    <row r="42" spans="1:13" x14ac:dyDescent="0.25">
      <c r="A42" s="3"/>
      <c r="B42" s="1"/>
      <c r="E42" s="4"/>
    </row>
    <row r="43" spans="1:13" x14ac:dyDescent="0.25">
      <c r="A43" s="3"/>
      <c r="B43" s="1"/>
      <c r="E43" s="4"/>
    </row>
  </sheetData>
  <mergeCells count="12">
    <mergeCell ref="B39:B40"/>
    <mergeCell ref="A24:A40"/>
    <mergeCell ref="B6:B9"/>
    <mergeCell ref="A12:A23"/>
    <mergeCell ref="B2:B5"/>
    <mergeCell ref="B12:B15"/>
    <mergeCell ref="B16:B20"/>
    <mergeCell ref="B21:B22"/>
    <mergeCell ref="A2:A11"/>
    <mergeCell ref="B24:B28"/>
    <mergeCell ref="B37:B38"/>
    <mergeCell ref="B29:B36"/>
  </mergeCells>
  <pageMargins left="0.16" right="0.16" top="0.34" bottom="0.37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I-214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Chiarabaglio Pier Mario</dc:creator>
  <cp:lastModifiedBy>pier mario chiarabaglio</cp:lastModifiedBy>
  <cp:lastPrinted>2019-01-29T14:14:30Z</cp:lastPrinted>
  <dcterms:created xsi:type="dcterms:W3CDTF">2019-01-28T17:26:47Z</dcterms:created>
  <dcterms:modified xsi:type="dcterms:W3CDTF">2020-05-28T08:58:54Z</dcterms:modified>
</cp:coreProperties>
</file>